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1840" windowHeight="13050"/>
  </bookViews>
  <sheets>
    <sheet name="dgvTable" sheetId="1" r:id="rId1"/>
  </sheets>
  <definedNames>
    <definedName name="dgvTable">dgvTable!$A$2:$C$30</definedName>
  </definedNames>
  <calcPr calcId="114210"/>
</workbook>
</file>

<file path=xl/calcChain.xml><?xml version="1.0" encoding="utf-8"?>
<calcChain xmlns="http://schemas.openxmlformats.org/spreadsheetml/2006/main">
  <c r="D3" i="1"/>
  <c r="F3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D30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E41"/>
  <c r="F41"/>
  <c r="G41"/>
  <c r="E42"/>
  <c r="F42"/>
  <c r="G42"/>
  <c r="C43"/>
  <c r="D43"/>
  <c r="E43"/>
  <c r="F43"/>
  <c r="G43"/>
  <c r="H43"/>
</calcChain>
</file>

<file path=xl/sharedStrings.xml><?xml version="1.0" encoding="utf-8"?>
<sst xmlns="http://schemas.openxmlformats.org/spreadsheetml/2006/main" count="90" uniqueCount="60">
  <si>
    <t>项目</t>
  </si>
  <si>
    <t>归口管理部门</t>
  </si>
  <si>
    <t>第一次分配金额</t>
  </si>
  <si>
    <t>统筹减少金额</t>
  </si>
  <si>
    <t>统筹增加金额</t>
  </si>
  <si>
    <t>项目实际金额</t>
  </si>
  <si>
    <t>支出金额</t>
  </si>
  <si>
    <t>结余金额</t>
  </si>
  <si>
    <t>(172050205-0101)第32栋学生宿舍配套</t>
  </si>
  <si>
    <t>资产与实验室管理处</t>
  </si>
  <si>
    <t>(172050205-0102)第32栋学生宿舍联网设备</t>
  </si>
  <si>
    <t>(172050205-0103)第32栋学生宿舍监控、地下停车场管理设备、交通标志线、灭火器等</t>
  </si>
  <si>
    <t>(172050205-0104)链路租赁</t>
  </si>
  <si>
    <t>(172050205-0105)佛山三水校区学生公寓空调购置安装项目（第一期）</t>
  </si>
  <si>
    <t>(172050205-0106)北校区新田径场配套器材</t>
  </si>
  <si>
    <t>(172050205-0107)教育考试标准化考场建设</t>
  </si>
  <si>
    <t>(172050205-0108)2017年数据库</t>
  </si>
  <si>
    <t>图书馆</t>
  </si>
  <si>
    <t>(172050205-0109)2017年国内版普通图书、国外原版图书</t>
  </si>
  <si>
    <t>(172050205-0110)2017年中外文报刊</t>
  </si>
  <si>
    <t>(172050205-0111)计算机综合实验室（实验楼506）</t>
  </si>
  <si>
    <t>(172050205-0112)计算机综合实验室（实验楼402、403）</t>
  </si>
  <si>
    <t>(172050205-0113)计算机网络工程实验室</t>
  </si>
  <si>
    <t>(172050205-0114)城乡规划与空间信息分析实验室</t>
  </si>
  <si>
    <t>(172050205-0115)情景交互式语言实验室</t>
  </si>
  <si>
    <t>(172050205-0116)市场营销综合实验室</t>
  </si>
  <si>
    <t>(172050205-0117)师资培训费</t>
  </si>
  <si>
    <t>人力资源处</t>
  </si>
  <si>
    <t>(172050205-0118)人才引进费</t>
  </si>
  <si>
    <t>(172050205-0119)学生服务中心网络平台</t>
  </si>
  <si>
    <t>网络信息中心</t>
  </si>
  <si>
    <t>(172050205-0120)广东财经大学中文网站改版建设</t>
  </si>
  <si>
    <t>(172050205-0121)数字化校园系统集成</t>
  </si>
  <si>
    <t>(172050205-0122)广州都市文学与都市文化基地研究</t>
  </si>
  <si>
    <t>广州都市文学与都市文化基地</t>
  </si>
  <si>
    <t>(172050205-0123)广东地方公共财政研究中心配套经费</t>
  </si>
  <si>
    <t>广东地方公共财政研究中心</t>
  </si>
  <si>
    <t>(172050205012401)科研处项目</t>
  </si>
  <si>
    <t>科研处</t>
  </si>
  <si>
    <t>(172050205012501)教务处项目</t>
  </si>
  <si>
    <t>教务处</t>
  </si>
  <si>
    <t>(172050205012601)国际交流与合作处项目</t>
  </si>
  <si>
    <t>国际交流与合作处</t>
  </si>
  <si>
    <t>(172050205-0127)2017年创新强校工程研究生处项目</t>
  </si>
  <si>
    <t>研究生处</t>
  </si>
  <si>
    <t>(172050205012801)学科建设</t>
  </si>
  <si>
    <t>(172050205-0129)发电机组更新</t>
  </si>
  <si>
    <t>(172050205-0130)三水校区学生公寓19-21号楼电控系统更换</t>
  </si>
  <si>
    <t>(172050205-0131)三水校区学生公寓1-3和13-15号楼电控系统更换</t>
  </si>
  <si>
    <t>(172050205-0132)学生活动中心灯光音响系统</t>
  </si>
  <si>
    <t>(172050205-0133)彩色B超机</t>
  </si>
  <si>
    <t>(172050205-0134)电子商务实验室</t>
  </si>
  <si>
    <t>(172050205-0135)摄影实验室</t>
  </si>
  <si>
    <t>(172050205-0136)土管与房地产实验教学</t>
  </si>
  <si>
    <t>(172050205-0137)网络等级保护</t>
  </si>
  <si>
    <t>(172050205-0138)国际学生宿舍家具采购项目</t>
  </si>
  <si>
    <t>(172050205-0139)“互联网+”时代智慧教学支撑服务体系建设（第一期）</t>
  </si>
  <si>
    <t>(172050205-0140)现代外语实验教学平台建设</t>
  </si>
  <si>
    <t>合计</t>
  </si>
  <si>
    <t>附件1                                          2017年创新强校工程项目资金安排表</t>
    <phoneticPr fontId="4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</si>
</sst>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"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0" fillId="2" borderId="0" xfId="0" applyFill="1" applyAlignment="1">
      <alignment wrapText="1"/>
    </xf>
    <xf numFmtId="43" fontId="3" fillId="2" borderId="0" xfId="1" applyFill="1"/>
    <xf numFmtId="0" fontId="0" fillId="2" borderId="0" xfId="0" applyFill="1"/>
    <xf numFmtId="0" fontId="1" fillId="2" borderId="1" xfId="0" applyNumberFormat="1" applyFont="1" applyFill="1" applyBorder="1" applyAlignment="1">
      <alignment wrapText="1"/>
    </xf>
    <xf numFmtId="43" fontId="1" fillId="2" borderId="1" xfId="1" applyFont="1" applyFill="1" applyBorder="1"/>
    <xf numFmtId="0" fontId="0" fillId="2" borderId="1" xfId="0" applyNumberFormat="1" applyFill="1" applyBorder="1" applyAlignment="1">
      <alignment wrapText="1"/>
    </xf>
    <xf numFmtId="43" fontId="3" fillId="2" borderId="1" xfId="1" applyFill="1" applyBorder="1"/>
    <xf numFmtId="0" fontId="0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0" fillId="0" borderId="0" xfId="0" applyNumberFormat="1"/>
    <xf numFmtId="43" fontId="1" fillId="2" borderId="0" xfId="1" applyFont="1" applyFill="1"/>
    <xf numFmtId="0" fontId="1" fillId="2" borderId="1" xfId="0" quotePrefix="1" applyNumberFormat="1" applyFont="1" applyFill="1" applyBorder="1" applyAlignment="1">
      <alignment wrapText="1"/>
    </xf>
    <xf numFmtId="0" fontId="0" fillId="2" borderId="1" xfId="0" quotePrefix="1" applyNumberFormat="1" applyFill="1" applyBorder="1" applyAlignment="1">
      <alignment wrapText="1"/>
    </xf>
    <xf numFmtId="0" fontId="0" fillId="2" borderId="1" xfId="0" quotePrefix="1" applyNumberFormat="1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43" fontId="2" fillId="2" borderId="0" xfId="1" applyFont="1" applyFill="1" applyAlignment="1">
      <alignment horizont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A25" sqref="A25"/>
    </sheetView>
  </sheetViews>
  <sheetFormatPr defaultRowHeight="12"/>
  <cols>
    <col min="1" max="1" width="43.28515625" style="2" customWidth="1"/>
    <col min="2" max="2" width="23.28515625" style="2" customWidth="1"/>
    <col min="3" max="7" width="19.85546875" style="3" bestFit="1" customWidth="1"/>
    <col min="8" max="8" width="16" style="3" bestFit="1" customWidth="1"/>
    <col min="9" max="9" width="9.140625" style="3"/>
    <col min="10" max="16384" width="9.140625" style="4"/>
  </cols>
  <sheetData>
    <row r="1" spans="1:9" ht="18.75">
      <c r="A1" s="16" t="s">
        <v>59</v>
      </c>
      <c r="B1" s="16"/>
      <c r="C1" s="17"/>
      <c r="D1" s="17"/>
      <c r="E1" s="17"/>
      <c r="F1" s="17"/>
      <c r="G1" s="17"/>
      <c r="H1" s="17"/>
    </row>
    <row r="2" spans="1:9" s="1" customFormat="1">
      <c r="A2" s="13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12"/>
    </row>
    <row r="3" spans="1:9">
      <c r="A3" s="14" t="s">
        <v>8</v>
      </c>
      <c r="B3" s="7" t="s">
        <v>9</v>
      </c>
      <c r="C3" s="8">
        <v>9220000</v>
      </c>
      <c r="D3" s="8">
        <f>1056800+6845</f>
        <v>1063645</v>
      </c>
      <c r="E3" s="8"/>
      <c r="F3" s="8">
        <f>C3-D3+E3</f>
        <v>8156355</v>
      </c>
      <c r="G3" s="8">
        <f>F3-H3</f>
        <v>8156355</v>
      </c>
      <c r="H3" s="8"/>
    </row>
    <row r="4" spans="1:9">
      <c r="A4" s="14" t="s">
        <v>10</v>
      </c>
      <c r="B4" s="7" t="s">
        <v>9</v>
      </c>
      <c r="C4" s="8">
        <v>1100000</v>
      </c>
      <c r="D4" s="8">
        <v>300500</v>
      </c>
      <c r="E4" s="8"/>
      <c r="F4" s="8">
        <f t="shared" ref="F4:F42" si="0">C4-D4+E4</f>
        <v>799500</v>
      </c>
      <c r="G4" s="8">
        <f t="shared" ref="G4:G42" si="1">F4-H4</f>
        <v>799500</v>
      </c>
      <c r="H4" s="8"/>
    </row>
    <row r="5" spans="1:9" ht="24">
      <c r="A5" s="14" t="s">
        <v>11</v>
      </c>
      <c r="B5" s="7" t="s">
        <v>9</v>
      </c>
      <c r="C5" s="8">
        <v>850000</v>
      </c>
      <c r="D5" s="8">
        <v>145884.96</v>
      </c>
      <c r="E5" s="8"/>
      <c r="F5" s="8">
        <f t="shared" si="0"/>
        <v>704115.04</v>
      </c>
      <c r="G5" s="8">
        <f t="shared" si="1"/>
        <v>704115.04</v>
      </c>
      <c r="H5" s="8"/>
    </row>
    <row r="6" spans="1:9">
      <c r="A6" s="14" t="s">
        <v>12</v>
      </c>
      <c r="B6" s="7" t="s">
        <v>9</v>
      </c>
      <c r="C6" s="8">
        <v>390000</v>
      </c>
      <c r="D6" s="8">
        <v>298090.92</v>
      </c>
      <c r="E6" s="8"/>
      <c r="F6" s="8">
        <f t="shared" si="0"/>
        <v>91909.080000000016</v>
      </c>
      <c r="G6" s="8">
        <f t="shared" si="1"/>
        <v>91909.080000000016</v>
      </c>
      <c r="H6" s="8"/>
    </row>
    <row r="7" spans="1:9" ht="24">
      <c r="A7" s="14" t="s">
        <v>13</v>
      </c>
      <c r="B7" s="7" t="s">
        <v>9</v>
      </c>
      <c r="C7" s="8">
        <v>4491200</v>
      </c>
      <c r="D7" s="8">
        <v>1943200</v>
      </c>
      <c r="E7" s="8">
        <v>136740</v>
      </c>
      <c r="F7" s="8">
        <f t="shared" si="0"/>
        <v>2684740</v>
      </c>
      <c r="G7" s="8">
        <f t="shared" si="1"/>
        <v>2684740</v>
      </c>
      <c r="H7" s="8"/>
    </row>
    <row r="8" spans="1:9">
      <c r="A8" s="14" t="s">
        <v>14</v>
      </c>
      <c r="B8" s="7" t="s">
        <v>9</v>
      </c>
      <c r="C8" s="8">
        <v>243100</v>
      </c>
      <c r="D8" s="8">
        <v>15576</v>
      </c>
      <c r="E8" s="8"/>
      <c r="F8" s="8">
        <f t="shared" si="0"/>
        <v>227524</v>
      </c>
      <c r="G8" s="8">
        <f t="shared" si="1"/>
        <v>227524</v>
      </c>
      <c r="H8" s="8"/>
    </row>
    <row r="9" spans="1:9">
      <c r="A9" s="14" t="s">
        <v>15</v>
      </c>
      <c r="B9" s="7" t="s">
        <v>9</v>
      </c>
      <c r="C9" s="8">
        <v>1200000</v>
      </c>
      <c r="D9" s="8">
        <v>4000</v>
      </c>
      <c r="E9" s="8"/>
      <c r="F9" s="8">
        <f t="shared" si="0"/>
        <v>1196000</v>
      </c>
      <c r="G9" s="8">
        <f t="shared" si="1"/>
        <v>1196000</v>
      </c>
      <c r="H9" s="8"/>
    </row>
    <row r="10" spans="1:9">
      <c r="A10" s="14" t="s">
        <v>16</v>
      </c>
      <c r="B10" s="9" t="s">
        <v>17</v>
      </c>
      <c r="C10" s="8">
        <v>3950000</v>
      </c>
      <c r="D10" s="8"/>
      <c r="E10" s="8"/>
      <c r="F10" s="8">
        <f t="shared" si="0"/>
        <v>3950000</v>
      </c>
      <c r="G10" s="8">
        <f t="shared" si="1"/>
        <v>3950000</v>
      </c>
      <c r="H10" s="8"/>
    </row>
    <row r="11" spans="1:9" ht="24">
      <c r="A11" s="14" t="s">
        <v>18</v>
      </c>
      <c r="B11" s="9" t="s">
        <v>17</v>
      </c>
      <c r="C11" s="8">
        <v>3550000</v>
      </c>
      <c r="D11" s="8">
        <v>1241.4100000000001</v>
      </c>
      <c r="E11" s="8"/>
      <c r="F11" s="8">
        <f t="shared" si="0"/>
        <v>3548758.59</v>
      </c>
      <c r="G11" s="8">
        <f t="shared" si="1"/>
        <v>3548758.59</v>
      </c>
      <c r="H11" s="8"/>
    </row>
    <row r="12" spans="1:9">
      <c r="A12" s="14" t="s">
        <v>19</v>
      </c>
      <c r="B12" s="9" t="s">
        <v>17</v>
      </c>
      <c r="C12" s="8">
        <v>900000</v>
      </c>
      <c r="D12" s="8">
        <v>9896.1</v>
      </c>
      <c r="E12" s="8"/>
      <c r="F12" s="8">
        <f t="shared" si="0"/>
        <v>890103.9</v>
      </c>
      <c r="G12" s="8">
        <f t="shared" si="1"/>
        <v>890103.9</v>
      </c>
      <c r="H12" s="8"/>
    </row>
    <row r="13" spans="1:9" ht="24">
      <c r="A13" s="14" t="s">
        <v>20</v>
      </c>
      <c r="B13" s="7" t="s">
        <v>9</v>
      </c>
      <c r="C13" s="8">
        <v>510000</v>
      </c>
      <c r="D13" s="8"/>
      <c r="E13" s="8"/>
      <c r="F13" s="8">
        <f t="shared" si="0"/>
        <v>510000</v>
      </c>
      <c r="G13" s="8">
        <f t="shared" si="1"/>
        <v>510000</v>
      </c>
      <c r="H13" s="8"/>
    </row>
    <row r="14" spans="1:9" ht="24">
      <c r="A14" s="14" t="s">
        <v>21</v>
      </c>
      <c r="B14" s="7" t="s">
        <v>9</v>
      </c>
      <c r="C14" s="8">
        <v>1290000</v>
      </c>
      <c r="D14" s="8">
        <v>1790</v>
      </c>
      <c r="E14" s="8"/>
      <c r="F14" s="8">
        <f t="shared" si="0"/>
        <v>1288210</v>
      </c>
      <c r="G14" s="8">
        <f t="shared" si="1"/>
        <v>1288210</v>
      </c>
      <c r="H14" s="8"/>
    </row>
    <row r="15" spans="1:9">
      <c r="A15" s="14" t="s">
        <v>22</v>
      </c>
      <c r="B15" s="7" t="s">
        <v>9</v>
      </c>
      <c r="C15" s="8">
        <v>1080000</v>
      </c>
      <c r="D15" s="8">
        <v>940</v>
      </c>
      <c r="E15" s="8"/>
      <c r="F15" s="8">
        <f t="shared" si="0"/>
        <v>1079060</v>
      </c>
      <c r="G15" s="8">
        <f t="shared" si="1"/>
        <v>1079060</v>
      </c>
      <c r="H15" s="8"/>
    </row>
    <row r="16" spans="1:9">
      <c r="A16" s="14" t="s">
        <v>23</v>
      </c>
      <c r="B16" s="7" t="s">
        <v>9</v>
      </c>
      <c r="C16" s="8">
        <v>580000</v>
      </c>
      <c r="D16" s="8">
        <v>2270</v>
      </c>
      <c r="E16" s="8"/>
      <c r="F16" s="8">
        <f t="shared" si="0"/>
        <v>577730</v>
      </c>
      <c r="G16" s="8">
        <f t="shared" si="1"/>
        <v>577730</v>
      </c>
      <c r="H16" s="8"/>
    </row>
    <row r="17" spans="1:8">
      <c r="A17" s="14" t="s">
        <v>24</v>
      </c>
      <c r="B17" s="7" t="s">
        <v>9</v>
      </c>
      <c r="C17" s="8">
        <v>800000</v>
      </c>
      <c r="D17" s="8">
        <v>800000</v>
      </c>
      <c r="E17" s="8"/>
      <c r="F17" s="8">
        <f t="shared" si="0"/>
        <v>0</v>
      </c>
      <c r="G17" s="8">
        <f t="shared" si="1"/>
        <v>0</v>
      </c>
      <c r="H17" s="8"/>
    </row>
    <row r="18" spans="1:8">
      <c r="A18" s="14" t="s">
        <v>25</v>
      </c>
      <c r="B18" s="7" t="s">
        <v>9</v>
      </c>
      <c r="C18" s="8">
        <v>290000</v>
      </c>
      <c r="D18" s="8">
        <v>738</v>
      </c>
      <c r="E18" s="8"/>
      <c r="F18" s="8">
        <f t="shared" si="0"/>
        <v>289262</v>
      </c>
      <c r="G18" s="8">
        <f t="shared" si="1"/>
        <v>289262</v>
      </c>
      <c r="H18" s="8"/>
    </row>
    <row r="19" spans="1:8">
      <c r="A19" s="14" t="s">
        <v>26</v>
      </c>
      <c r="B19" s="9" t="s">
        <v>27</v>
      </c>
      <c r="C19" s="8">
        <v>3500000</v>
      </c>
      <c r="D19" s="8"/>
      <c r="E19" s="8"/>
      <c r="F19" s="8">
        <f t="shared" si="0"/>
        <v>3500000</v>
      </c>
      <c r="G19" s="8">
        <f t="shared" si="1"/>
        <v>3500000</v>
      </c>
      <c r="H19" s="8"/>
    </row>
    <row r="20" spans="1:8">
      <c r="A20" s="14" t="s">
        <v>28</v>
      </c>
      <c r="B20" s="9" t="s">
        <v>27</v>
      </c>
      <c r="C20" s="8">
        <v>4000000</v>
      </c>
      <c r="D20" s="8"/>
      <c r="E20" s="8">
        <v>19445</v>
      </c>
      <c r="F20" s="8">
        <f t="shared" si="0"/>
        <v>4019445</v>
      </c>
      <c r="G20" s="8">
        <f t="shared" si="1"/>
        <v>4019445</v>
      </c>
      <c r="H20" s="8"/>
    </row>
    <row r="21" spans="1:8">
      <c r="A21" s="14" t="s">
        <v>29</v>
      </c>
      <c r="B21" s="9" t="s">
        <v>30</v>
      </c>
      <c r="C21" s="8">
        <v>1500000</v>
      </c>
      <c r="D21" s="8">
        <v>800000</v>
      </c>
      <c r="E21" s="8"/>
      <c r="F21" s="8">
        <f t="shared" si="0"/>
        <v>700000</v>
      </c>
      <c r="G21" s="8">
        <f t="shared" si="1"/>
        <v>700000</v>
      </c>
      <c r="H21" s="8"/>
    </row>
    <row r="22" spans="1:8">
      <c r="A22" s="14" t="s">
        <v>31</v>
      </c>
      <c r="B22" s="7" t="s">
        <v>30</v>
      </c>
      <c r="C22" s="8">
        <v>180000</v>
      </c>
      <c r="D22" s="8">
        <v>10000</v>
      </c>
      <c r="E22" s="8"/>
      <c r="F22" s="8">
        <f t="shared" si="0"/>
        <v>170000</v>
      </c>
      <c r="G22" s="8">
        <f t="shared" si="1"/>
        <v>170000</v>
      </c>
      <c r="H22" s="8"/>
    </row>
    <row r="23" spans="1:8">
      <c r="A23" s="14" t="s">
        <v>32</v>
      </c>
      <c r="B23" s="7" t="s">
        <v>30</v>
      </c>
      <c r="C23" s="8">
        <v>190000</v>
      </c>
      <c r="D23" s="8">
        <v>130000</v>
      </c>
      <c r="E23" s="8"/>
      <c r="F23" s="8">
        <f t="shared" si="0"/>
        <v>60000</v>
      </c>
      <c r="G23" s="8">
        <f t="shared" si="1"/>
        <v>60000</v>
      </c>
      <c r="H23" s="8"/>
    </row>
    <row r="24" spans="1:8" ht="24">
      <c r="A24" s="14" t="s">
        <v>33</v>
      </c>
      <c r="B24" s="9" t="s">
        <v>34</v>
      </c>
      <c r="C24" s="8">
        <v>100000</v>
      </c>
      <c r="D24" s="8"/>
      <c r="E24" s="8"/>
      <c r="F24" s="8">
        <f t="shared" si="0"/>
        <v>100000</v>
      </c>
      <c r="G24" s="8">
        <f t="shared" si="1"/>
        <v>100000</v>
      </c>
      <c r="H24" s="8"/>
    </row>
    <row r="25" spans="1:8" ht="24">
      <c r="A25" s="14" t="s">
        <v>35</v>
      </c>
      <c r="B25" s="9" t="s">
        <v>36</v>
      </c>
      <c r="C25" s="8">
        <v>300000</v>
      </c>
      <c r="D25" s="8"/>
      <c r="E25" s="8"/>
      <c r="F25" s="8">
        <f t="shared" si="0"/>
        <v>300000</v>
      </c>
      <c r="G25" s="8">
        <f t="shared" si="1"/>
        <v>191895.39</v>
      </c>
      <c r="H25" s="8">
        <v>108104.61</v>
      </c>
    </row>
    <row r="26" spans="1:8">
      <c r="A26" s="15" t="s">
        <v>37</v>
      </c>
      <c r="B26" s="9" t="s">
        <v>38</v>
      </c>
      <c r="C26" s="8">
        <v>200000</v>
      </c>
      <c r="D26" s="8"/>
      <c r="E26" s="8"/>
      <c r="F26" s="8">
        <f t="shared" si="0"/>
        <v>200000</v>
      </c>
      <c r="G26" s="8">
        <f t="shared" si="1"/>
        <v>146518.59</v>
      </c>
      <c r="H26" s="8">
        <v>53481.41</v>
      </c>
    </row>
    <row r="27" spans="1:8">
      <c r="A27" s="14" t="s">
        <v>39</v>
      </c>
      <c r="B27" s="9" t="s">
        <v>40</v>
      </c>
      <c r="C27" s="8">
        <v>2255700</v>
      </c>
      <c r="D27" s="8">
        <v>62986.41</v>
      </c>
      <c r="E27" s="8"/>
      <c r="F27" s="8">
        <f t="shared" si="0"/>
        <v>2192713.59</v>
      </c>
      <c r="G27" s="8">
        <f t="shared" si="1"/>
        <v>2192713.59</v>
      </c>
      <c r="H27" s="8"/>
    </row>
    <row r="28" spans="1:8">
      <c r="A28" s="14" t="s">
        <v>41</v>
      </c>
      <c r="B28" s="9" t="s">
        <v>42</v>
      </c>
      <c r="C28" s="8">
        <v>500000</v>
      </c>
      <c r="D28" s="8">
        <v>2903.55</v>
      </c>
      <c r="E28" s="8"/>
      <c r="F28" s="8">
        <f t="shared" si="0"/>
        <v>497096.45</v>
      </c>
      <c r="G28" s="8">
        <f t="shared" si="1"/>
        <v>497096.45</v>
      </c>
      <c r="H28" s="8"/>
    </row>
    <row r="29" spans="1:8" ht="24">
      <c r="A29" s="15" t="s">
        <v>43</v>
      </c>
      <c r="B29" s="9" t="s">
        <v>44</v>
      </c>
      <c r="C29" s="8">
        <v>200000</v>
      </c>
      <c r="D29" s="8"/>
      <c r="E29" s="8"/>
      <c r="F29" s="8">
        <f t="shared" si="0"/>
        <v>200000</v>
      </c>
      <c r="G29" s="8">
        <f t="shared" si="1"/>
        <v>200000</v>
      </c>
      <c r="H29" s="8"/>
    </row>
    <row r="30" spans="1:8">
      <c r="A30" s="15" t="s">
        <v>45</v>
      </c>
      <c r="B30" s="9" t="s">
        <v>44</v>
      </c>
      <c r="C30" s="8">
        <v>12000000</v>
      </c>
      <c r="D30" s="8">
        <f>653000+1300000+1954646.38+1219590.8+1060641.36+8066.81+5.42</f>
        <v>6195950.7699999996</v>
      </c>
      <c r="E30" s="8"/>
      <c r="F30" s="8">
        <f t="shared" si="0"/>
        <v>5804049.2300000004</v>
      </c>
      <c r="G30" s="8">
        <f t="shared" si="1"/>
        <v>5804049.2300000004</v>
      </c>
      <c r="H30" s="8"/>
    </row>
    <row r="31" spans="1:8">
      <c r="A31" s="14" t="s">
        <v>46</v>
      </c>
      <c r="B31" s="7" t="s">
        <v>9</v>
      </c>
      <c r="C31" s="8"/>
      <c r="D31" s="8">
        <v>47000</v>
      </c>
      <c r="E31" s="8">
        <v>980000</v>
      </c>
      <c r="F31" s="8">
        <f t="shared" si="0"/>
        <v>933000</v>
      </c>
      <c r="G31" s="8">
        <f t="shared" si="1"/>
        <v>933000</v>
      </c>
      <c r="H31" s="8"/>
    </row>
    <row r="32" spans="1:8" ht="24">
      <c r="A32" s="14" t="s">
        <v>47</v>
      </c>
      <c r="B32" s="7" t="s">
        <v>9</v>
      </c>
      <c r="C32" s="8"/>
      <c r="D32" s="8">
        <v>11230</v>
      </c>
      <c r="E32" s="8">
        <v>330000</v>
      </c>
      <c r="F32" s="8">
        <f t="shared" si="0"/>
        <v>318770</v>
      </c>
      <c r="G32" s="8">
        <f t="shared" si="1"/>
        <v>318770</v>
      </c>
      <c r="H32" s="8"/>
    </row>
    <row r="33" spans="1:9" ht="24">
      <c r="A33" s="14" t="s">
        <v>48</v>
      </c>
      <c r="B33" s="7" t="s">
        <v>9</v>
      </c>
      <c r="C33" s="8"/>
      <c r="D33" s="8"/>
      <c r="E33" s="8">
        <v>480000</v>
      </c>
      <c r="F33" s="8">
        <f t="shared" si="0"/>
        <v>480000</v>
      </c>
      <c r="G33" s="8">
        <f t="shared" si="1"/>
        <v>480000</v>
      </c>
      <c r="H33" s="8"/>
    </row>
    <row r="34" spans="1:9">
      <c r="A34" s="14" t="s">
        <v>49</v>
      </c>
      <c r="B34" s="7" t="s">
        <v>9</v>
      </c>
      <c r="C34" s="8"/>
      <c r="D34" s="8">
        <v>330000</v>
      </c>
      <c r="E34" s="8">
        <v>330000</v>
      </c>
      <c r="F34" s="8">
        <f t="shared" si="0"/>
        <v>0</v>
      </c>
      <c r="G34" s="8">
        <f t="shared" si="1"/>
        <v>0</v>
      </c>
      <c r="H34" s="8"/>
    </row>
    <row r="35" spans="1:9">
      <c r="A35" s="14" t="s">
        <v>50</v>
      </c>
      <c r="B35" s="7" t="s">
        <v>9</v>
      </c>
      <c r="C35" s="8"/>
      <c r="D35" s="8">
        <v>2000</v>
      </c>
      <c r="E35" s="8">
        <v>400000</v>
      </c>
      <c r="F35" s="8">
        <f t="shared" si="0"/>
        <v>398000</v>
      </c>
      <c r="G35" s="8">
        <f t="shared" si="1"/>
        <v>398000</v>
      </c>
      <c r="H35" s="8"/>
    </row>
    <row r="36" spans="1:9">
      <c r="A36" s="14" t="s">
        <v>51</v>
      </c>
      <c r="B36" s="7" t="s">
        <v>9</v>
      </c>
      <c r="C36" s="8"/>
      <c r="D36" s="8">
        <v>63</v>
      </c>
      <c r="E36" s="8">
        <v>500000</v>
      </c>
      <c r="F36" s="8">
        <f t="shared" si="0"/>
        <v>499937</v>
      </c>
      <c r="G36" s="8">
        <f t="shared" si="1"/>
        <v>499937</v>
      </c>
      <c r="H36" s="8"/>
    </row>
    <row r="37" spans="1:9">
      <c r="A37" s="14" t="s">
        <v>52</v>
      </c>
      <c r="B37" s="7" t="s">
        <v>9</v>
      </c>
      <c r="C37" s="8"/>
      <c r="D37" s="8">
        <v>2000</v>
      </c>
      <c r="E37" s="8">
        <v>190000</v>
      </c>
      <c r="F37" s="8">
        <f t="shared" si="0"/>
        <v>188000</v>
      </c>
      <c r="G37" s="8">
        <f t="shared" si="1"/>
        <v>188000</v>
      </c>
      <c r="H37" s="8"/>
    </row>
    <row r="38" spans="1:9">
      <c r="A38" s="14" t="s">
        <v>53</v>
      </c>
      <c r="B38" s="7" t="s">
        <v>9</v>
      </c>
      <c r="C38" s="8"/>
      <c r="D38" s="8">
        <v>900</v>
      </c>
      <c r="E38" s="8">
        <v>150000</v>
      </c>
      <c r="F38" s="8">
        <f t="shared" si="0"/>
        <v>149100</v>
      </c>
      <c r="G38" s="8">
        <f t="shared" si="1"/>
        <v>149100</v>
      </c>
      <c r="H38" s="8"/>
    </row>
    <row r="39" spans="1:9">
      <c r="A39" s="14" t="s">
        <v>54</v>
      </c>
      <c r="B39" s="7" t="s">
        <v>9</v>
      </c>
      <c r="C39" s="8"/>
      <c r="D39" s="8">
        <v>215200</v>
      </c>
      <c r="E39" s="8">
        <v>440000</v>
      </c>
      <c r="F39" s="8">
        <f t="shared" si="0"/>
        <v>224800</v>
      </c>
      <c r="G39" s="8">
        <f t="shared" si="1"/>
        <v>224800</v>
      </c>
      <c r="H39" s="8"/>
    </row>
    <row r="40" spans="1:9">
      <c r="A40" s="14" t="s">
        <v>55</v>
      </c>
      <c r="B40" s="7" t="s">
        <v>9</v>
      </c>
      <c r="C40" s="8"/>
      <c r="D40" s="8"/>
      <c r="E40" s="8">
        <v>559000</v>
      </c>
      <c r="F40" s="8">
        <f t="shared" si="0"/>
        <v>559000</v>
      </c>
      <c r="G40" s="8">
        <f t="shared" si="1"/>
        <v>559000</v>
      </c>
      <c r="H40" s="8"/>
    </row>
    <row r="41" spans="1:9" ht="24">
      <c r="A41" s="14" t="s">
        <v>56</v>
      </c>
      <c r="B41" s="7" t="s">
        <v>9</v>
      </c>
      <c r="C41" s="8"/>
      <c r="D41" s="8"/>
      <c r="E41" s="8">
        <f>1463356.2+11137.51+9075.23</f>
        <v>1483568.94</v>
      </c>
      <c r="F41" s="8">
        <f t="shared" si="0"/>
        <v>1483568.94</v>
      </c>
      <c r="G41" s="8">
        <f t="shared" si="1"/>
        <v>1481088.67</v>
      </c>
      <c r="H41" s="8">
        <v>2480.27</v>
      </c>
    </row>
    <row r="42" spans="1:9">
      <c r="A42" s="14" t="s">
        <v>57</v>
      </c>
      <c r="B42" s="7" t="s">
        <v>9</v>
      </c>
      <c r="C42" s="8"/>
      <c r="D42" s="8"/>
      <c r="E42" s="8">
        <f>3210826.92+3188425.26</f>
        <v>6399252.1799999997</v>
      </c>
      <c r="F42" s="8">
        <f t="shared" si="0"/>
        <v>6399252.1799999997</v>
      </c>
      <c r="G42" s="8">
        <f t="shared" si="1"/>
        <v>6399252.1799999997</v>
      </c>
      <c r="H42" s="8"/>
    </row>
    <row r="43" spans="1:9" s="1" customFormat="1">
      <c r="A43" s="10" t="s">
        <v>58</v>
      </c>
      <c r="B43" s="10"/>
      <c r="C43" s="6">
        <f t="shared" ref="C43:H43" si="2">SUM(C3:C42)</f>
        <v>55370000</v>
      </c>
      <c r="D43" s="6">
        <f t="shared" si="2"/>
        <v>12398006.120000001</v>
      </c>
      <c r="E43" s="6">
        <f t="shared" si="2"/>
        <v>12398006.119999999</v>
      </c>
      <c r="F43" s="6">
        <f t="shared" si="2"/>
        <v>55370000.000000007</v>
      </c>
      <c r="G43" s="6">
        <f t="shared" si="2"/>
        <v>55205933.710000016</v>
      </c>
      <c r="H43" s="6">
        <f t="shared" si="2"/>
        <v>164066.29</v>
      </c>
      <c r="I43" s="12"/>
    </row>
    <row r="51" spans="2:2">
      <c r="B51" s="11"/>
    </row>
    <row r="52" spans="2:2">
      <c r="B52" s="11"/>
    </row>
    <row r="53" spans="2:2">
      <c r="B53" s="11"/>
    </row>
    <row r="54" spans="2:2">
      <c r="B54" s="11"/>
    </row>
    <row r="55" spans="2:2">
      <c r="B55" s="11"/>
    </row>
  </sheetData>
  <mergeCells count="1">
    <mergeCell ref="A1:H1"/>
  </mergeCells>
  <phoneticPr fontId="4" type="noConversion"/>
  <pageMargins left="0.75" right="0.75" top="1" bottom="1" header="0.5" footer="0.5"/>
  <headerFooter scaleWithDoc="0"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dgvTable</vt:lpstr>
      <vt:lpstr>dgvTable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2018-05-29T00:46:44Z</dcterms:created>
  <dcterms:modified xsi:type="dcterms:W3CDTF">2018-05-30T08:11:05Z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